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frederickcountymd-my.sharepoint.com/personal/lzimmerman_frederickcountymd_gov/Documents/LFG/LFG Beneficial Use/Proposal Respondent Questions/"/>
    </mc:Choice>
  </mc:AlternateContent>
  <xr:revisionPtr revIDLastSave="0" documentId="8_{C1E408EC-7839-41CC-A619-8FF567BC660A}" xr6:coauthVersionLast="47" xr6:coauthVersionMax="47" xr10:uidLastSave="{00000000-0000-0000-0000-000000000000}"/>
  <bookViews>
    <workbookView xWindow="-120" yWindow="-120" windowWidth="29040" windowHeight="15840" tabRatio="752" xr2:uid="{00000000-000D-0000-FFFF-FFFF00000000}"/>
  </bookViews>
  <sheets>
    <sheet name="January" sheetId="20" r:id="rId1"/>
    <sheet name="Sheet1" sheetId="21" r:id="rId2"/>
  </sheets>
  <definedNames>
    <definedName name="_Fill" hidden="1">#REF!</definedName>
    <definedName name="_HOURS_">#REF!</definedName>
    <definedName name="_KWHRS_">#REF!</definedName>
    <definedName name="_PERCENT_">#REF!</definedName>
    <definedName name="_RUN_HOURS_AND_">#REF!</definedName>
    <definedName name="AVAILABILTY">#REF!</definedName>
    <definedName name="DATE">#REF!</definedName>
    <definedName name="G_T">#REF!</definedName>
    <definedName name="G_T_FORCED">#REF!</definedName>
    <definedName name="G_T_SCHED">#REF!</definedName>
    <definedName name="GENERATED">#REF!</definedName>
    <definedName name="GreaterThanZero">#REF!</definedName>
    <definedName name="HOUSE">#REF!</definedName>
    <definedName name="KWHRS">#REF!</definedName>
    <definedName name="OLE_LINK45" localSheetId="0">January!#REF!</definedName>
    <definedName name="OUTAGE">#REF!</definedName>
    <definedName name="PPA">#REF!</definedName>
    <definedName name="PURCHASED">#REF!</definedName>
    <definedName name="RUN">#REF!</definedName>
    <definedName name="S_T">#REF!</definedName>
    <definedName name="S_T_FORCED">#REF!</definedName>
    <definedName name="S_T_SCHED">#REF!</definedName>
    <definedName name="STARTS">#REF!</definedName>
    <definedName name="TOTALS">#REF!</definedName>
    <definedName name="UTILITY_">#REF!</definedName>
    <definedName name="V.C.L.P._COGEN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0" l="1"/>
  <c r="R26" i="20" l="1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7" i="20"/>
  <c r="D6" i="20"/>
  <c r="R28" i="20" l="1"/>
  <c r="J28" i="20"/>
  <c r="D28" i="20"/>
  <c r="O28" i="20"/>
  <c r="K29" i="20" l="1"/>
  <c r="E29" i="20"/>
  <c r="P29" i="20" l="1"/>
  <c r="N29" i="20"/>
  <c r="M29" i="20"/>
  <c r="L29" i="20"/>
  <c r="H29" i="20"/>
  <c r="G29" i="20"/>
  <c r="F29" i="20"/>
  <c r="B29" i="20"/>
</calcChain>
</file>

<file path=xl/sharedStrings.xml><?xml version="1.0" encoding="utf-8"?>
<sst xmlns="http://schemas.openxmlformats.org/spreadsheetml/2006/main" count="31" uniqueCount="30">
  <si>
    <t>Date</t>
  </si>
  <si>
    <t>Flare Temp        (Deg/F)</t>
  </si>
  <si>
    <t>Blower #1 run Hrs</t>
  </si>
  <si>
    <t>Blower #2 run Hrs</t>
  </si>
  <si>
    <t>Blower #3 run Hrs</t>
  </si>
  <si>
    <t>Flare                     Starts</t>
  </si>
  <si>
    <t>LFG A    Methane Concentration                      (%)</t>
  </si>
  <si>
    <t>LFG A               O2  Concentration                      (%)</t>
  </si>
  <si>
    <t>LFGA             CO2 Concentration                      (%)</t>
  </si>
  <si>
    <t>LFG B                O2  Concentration                      (%)</t>
  </si>
  <si>
    <t>LFG B     Methane Concentration                      (%)</t>
  </si>
  <si>
    <t>LFG 2B           CO2 Concentration                      (%)</t>
  </si>
  <si>
    <t xml:space="preserve">LFG A    Flow       Totalizer (ft3)         </t>
  </si>
  <si>
    <t xml:space="preserve">LFG B    Flow       Totalizer (ft3)       </t>
  </si>
  <si>
    <t>Flare Gas      Flow Totalizer          (CF)</t>
  </si>
  <si>
    <t>Total Methane Concentration (%)</t>
  </si>
  <si>
    <t>Total</t>
  </si>
  <si>
    <t>Average</t>
  </si>
  <si>
    <t>LFG A Flow SCFM</t>
  </si>
  <si>
    <t>LFG B Flow SCFM</t>
  </si>
  <si>
    <t>DSWR</t>
  </si>
  <si>
    <t>Daily Input Sheet - January 2024</t>
  </si>
  <si>
    <t>Exercised Blower Nos. 2 and 3</t>
  </si>
  <si>
    <t>0.2 Inches Snow/Sleet</t>
  </si>
  <si>
    <t>Checked Main Knockout Pot - No Flow</t>
  </si>
  <si>
    <t>Checked Trap #1 - No Flow</t>
  </si>
  <si>
    <t>Checked Main Knockout Pot and Traps #1, #4, and #7 - No Flow</t>
  </si>
  <si>
    <t>3.0 Inches Snow</t>
  </si>
  <si>
    <t>1.5 Inches Snow</t>
  </si>
  <si>
    <t>Flare Shutdown due to power glitch; manually restarted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</si>
</sst>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0.0"/>
    <numFmt numFmtId="166" formatCode="#,##0.0"/>
    <numFmt numFmtId="167" formatCode="_(* #,##0.0_);_(* \(#,##0.0\);_(* &quot;-&quot;?_);_(@_)"/>
    <numFmt numFmtId="168" formatCode="mm/dd/yy;@"/>
  </numFmts>
  <fonts count="15">
    <font>
      <sz val="12"/>
      <name val="Arial MT"/>
    </font>
    <font>
      <b/>
      <sz val="12"/>
      <name val="Arial MT"/>
    </font>
    <font>
      <sz val="14"/>
      <name val="Arial MT"/>
    </font>
    <font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Arial"/>
      <family val="2"/>
    </font>
    <font>
      <b/>
      <sz val="14"/>
      <name val="Arial MT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rgb="FFFF0000"/>
      <name val="Arial MT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164" fontId="0" fillId="0" borderId="0"/>
    <xf numFmtId="0" fontId="6" fillId="2" borderId="0" applyNumberFormat="0" applyBorder="0" applyAlignment="0" applyProtection="0"/>
    <xf numFmtId="0" fontId="8" fillId="3" borderId="0" applyNumberFormat="0" applyBorder="0" applyAlignment="0" applyProtection="0"/>
  </cellStyleXfs>
  <cellXfs count="76">
    <xf numFmtId="164" fontId="0" fillId="0" borderId="0" xfId="0"/>
    <xf numFmtId="2" fontId="0" fillId="0" borderId="0" xfId="0" applyNumberFormat="1"/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right"/>
    </xf>
    <xf numFmtId="164" fontId="2" fillId="0" borderId="0" xfId="0" applyFont="1"/>
    <xf numFmtId="3" fontId="0" fillId="0" borderId="0" xfId="0" applyNumberFormat="1" applyAlignment="1">
      <alignment horizontal="right"/>
    </xf>
    <xf numFmtId="167" fontId="2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3" fontId="2" fillId="0" borderId="0" xfId="0" applyNumberFormat="1" applyFont="1" applyAlignment="1" applyProtection="1">
      <alignment horizontal="right"/>
      <protection locked="0"/>
    </xf>
    <xf numFmtId="3" fontId="0" fillId="0" borderId="0" xfId="0" applyNumberFormat="1"/>
    <xf numFmtId="166" fontId="2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4" fontId="4" fillId="0" borderId="2" xfId="0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wrapText="1"/>
    </xf>
    <xf numFmtId="166" fontId="0" fillId="0" borderId="0" xfId="0" applyNumberFormat="1" applyAlignment="1">
      <alignment horizontal="center"/>
    </xf>
    <xf numFmtId="164" fontId="1" fillId="0" borderId="0" xfId="0" applyFont="1"/>
    <xf numFmtId="3" fontId="3" fillId="0" borderId="5" xfId="0" applyNumberFormat="1" applyFont="1" applyBorder="1" applyAlignment="1">
      <alignment horizontal="center"/>
    </xf>
    <xf numFmtId="3" fontId="3" fillId="0" borderId="5" xfId="0" applyNumberFormat="1" applyFont="1" applyBorder="1" applyAlignment="1" applyProtection="1">
      <alignment horizontal="center"/>
      <protection locked="0"/>
    </xf>
    <xf numFmtId="3" fontId="3" fillId="0" borderId="2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7" fontId="4" fillId="0" borderId="4" xfId="0" applyNumberFormat="1" applyFont="1" applyBorder="1" applyAlignment="1">
      <alignment horizontal="center" wrapText="1"/>
    </xf>
    <xf numFmtId="165" fontId="4" fillId="0" borderId="5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68" fontId="1" fillId="0" borderId="2" xfId="0" applyNumberFormat="1" applyFont="1" applyBorder="1" applyAlignment="1">
      <alignment horizontal="left"/>
    </xf>
    <xf numFmtId="165" fontId="5" fillId="0" borderId="5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0" fillId="0" borderId="9" xfId="0" applyNumberFormat="1" applyBorder="1" applyAlignment="1">
      <alignment horizontal="right"/>
    </xf>
    <xf numFmtId="167" fontId="0" fillId="0" borderId="9" xfId="0" applyNumberFormat="1" applyBorder="1" applyAlignment="1">
      <alignment horizontal="center"/>
    </xf>
    <xf numFmtId="164" fontId="0" fillId="0" borderId="9" xfId="0" applyBorder="1"/>
    <xf numFmtId="168" fontId="2" fillId="0" borderId="0" xfId="0" applyNumberFormat="1" applyFont="1" applyAlignment="1">
      <alignment horizontal="right"/>
    </xf>
    <xf numFmtId="168" fontId="0" fillId="0" borderId="0" xfId="0" applyNumberFormat="1"/>
    <xf numFmtId="168" fontId="7" fillId="0" borderId="0" xfId="0" applyNumberFormat="1" applyFont="1"/>
    <xf numFmtId="3" fontId="3" fillId="0" borderId="5" xfId="2" applyNumberFormat="1" applyFont="1" applyFill="1" applyBorder="1" applyAlignment="1">
      <alignment horizontal="center"/>
    </xf>
    <xf numFmtId="3" fontId="3" fillId="0" borderId="5" xfId="1" applyNumberFormat="1" applyFont="1" applyFill="1" applyBorder="1" applyAlignment="1">
      <alignment horizontal="center"/>
    </xf>
    <xf numFmtId="165" fontId="4" fillId="4" borderId="5" xfId="0" applyNumberFormat="1" applyFont="1" applyFill="1" applyBorder="1" applyAlignment="1">
      <alignment horizontal="center" wrapText="1"/>
    </xf>
    <xf numFmtId="37" fontId="3" fillId="4" borderId="5" xfId="0" applyNumberFormat="1" applyFont="1" applyFill="1" applyBorder="1" applyAlignment="1">
      <alignment horizontal="center" wrapText="1"/>
    </xf>
    <xf numFmtId="168" fontId="5" fillId="0" borderId="7" xfId="0" applyNumberFormat="1" applyFont="1" applyBorder="1" applyAlignment="1">
      <alignment horizontal="center" vertical="center"/>
    </xf>
    <xf numFmtId="166" fontId="3" fillId="4" borderId="7" xfId="0" applyNumberFormat="1" applyFont="1" applyFill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4" fillId="0" borderId="2" xfId="0" applyNumberFormat="1" applyFont="1" applyBorder="1" applyAlignment="1">
      <alignment horizontal="center" wrapText="1"/>
    </xf>
    <xf numFmtId="165" fontId="4" fillId="0" borderId="2" xfId="0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68" fontId="5" fillId="0" borderId="0" xfId="0" applyNumberFormat="1" applyFont="1" applyAlignment="1">
      <alignment horizontal="left"/>
    </xf>
    <xf numFmtId="168" fontId="5" fillId="0" borderId="0" xfId="0" applyNumberFormat="1" applyFont="1"/>
    <xf numFmtId="168" fontId="9" fillId="0" borderId="0" xfId="0" applyNumberFormat="1" applyFont="1" applyAlignment="1">
      <alignment horizontal="left"/>
    </xf>
    <xf numFmtId="164" fontId="9" fillId="0" borderId="0" xfId="0" applyFont="1"/>
    <xf numFmtId="3" fontId="1" fillId="0" borderId="0" xfId="0" applyNumberFormat="1" applyFont="1" applyAlignment="1">
      <alignment horizontal="left"/>
    </xf>
    <xf numFmtId="3" fontId="3" fillId="0" borderId="1" xfId="0" applyNumberFormat="1" applyFont="1" applyBorder="1" applyAlignment="1">
      <alignment horizontal="center"/>
    </xf>
    <xf numFmtId="168" fontId="1" fillId="0" borderId="0" xfId="0" applyNumberFormat="1" applyFont="1" applyAlignment="1">
      <alignment horizontal="left"/>
    </xf>
    <xf numFmtId="3" fontId="10" fillId="0" borderId="0" xfId="0" applyNumberFormat="1" applyFont="1" applyAlignment="1" applyProtection="1">
      <alignment horizontal="left"/>
      <protection locked="0"/>
    </xf>
    <xf numFmtId="165" fontId="1" fillId="0" borderId="0" xfId="0" applyNumberFormat="1" applyFont="1" applyAlignment="1">
      <alignment horizontal="left"/>
    </xf>
    <xf numFmtId="167" fontId="1" fillId="0" borderId="0" xfId="0" applyNumberFormat="1" applyFont="1" applyAlignment="1">
      <alignment horizontal="left"/>
    </xf>
    <xf numFmtId="166" fontId="0" fillId="0" borderId="0" xfId="0" applyNumberFormat="1" applyAlignment="1">
      <alignment horizontal="right"/>
    </xf>
    <xf numFmtId="164" fontId="11" fillId="0" borderId="0" xfId="0" applyFont="1"/>
    <xf numFmtId="164" fontId="12" fillId="0" borderId="0" xfId="0" applyFont="1"/>
    <xf numFmtId="165" fontId="3" fillId="5" borderId="6" xfId="0" applyNumberFormat="1" applyFont="1" applyFill="1" applyBorder="1" applyAlignment="1">
      <alignment horizontal="center"/>
    </xf>
    <xf numFmtId="165" fontId="3" fillId="5" borderId="5" xfId="0" applyNumberFormat="1" applyFont="1" applyFill="1" applyBorder="1" applyAlignment="1">
      <alignment horizontal="center"/>
    </xf>
    <xf numFmtId="168" fontId="13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left"/>
    </xf>
    <xf numFmtId="168" fontId="14" fillId="0" borderId="0" xfId="0" applyNumberFormat="1" applyFont="1" applyAlignment="1">
      <alignment horizontal="left"/>
    </xf>
    <xf numFmtId="3" fontId="1" fillId="0" borderId="0" xfId="0" applyNumberFormat="1" applyFont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8"/>
  <sheetViews>
    <sheetView tabSelected="1" topLeftCell="H1" zoomScaleNormal="100" zoomScaleSheetLayoutView="100" zoomScalePageLayoutView="10" workbookViewId="0">
      <selection activeCell="R28" sqref="R28"/>
    </sheetView>
  </sheetViews>
  <sheetFormatPr defaultColWidth="8.88671875" defaultRowHeight="15"/>
  <cols>
    <col min="1" max="1" width="9.5546875" customWidth="1"/>
    <col min="2" max="2" width="13.88671875" style="6" customWidth="1"/>
    <col min="3" max="4" width="12.6640625" style="6" customWidth="1"/>
    <col min="5" max="5" width="12.77734375" style="6" customWidth="1"/>
    <col min="6" max="6" width="13.109375" style="3" customWidth="1"/>
    <col min="7" max="8" width="13.6640625" style="8" customWidth="1"/>
    <col min="9" max="9" width="14.77734375" style="8" customWidth="1"/>
    <col min="10" max="10" width="11.88671875" style="8" customWidth="1"/>
    <col min="11" max="11" width="11" style="8" customWidth="1"/>
    <col min="12" max="12" width="13.21875" customWidth="1"/>
    <col min="13" max="14" width="13.6640625" customWidth="1"/>
    <col min="15" max="15" width="7.109375" customWidth="1"/>
    <col min="16" max="16" width="11.109375" customWidth="1"/>
    <col min="17" max="17" width="14.109375" customWidth="1"/>
    <col min="18" max="18" width="13.21875" customWidth="1"/>
    <col min="19" max="19" width="9.88671875" customWidth="1"/>
    <col min="20" max="20" width="10.109375" customWidth="1"/>
    <col min="21" max="21" width="9.88671875" customWidth="1"/>
  </cols>
  <sheetData>
    <row r="1" spans="1:43" ht="18">
      <c r="A1" s="18" t="s">
        <v>20</v>
      </c>
      <c r="B1" s="4"/>
      <c r="C1" s="4"/>
      <c r="D1" s="4"/>
      <c r="E1" s="4"/>
      <c r="F1" s="2"/>
      <c r="G1" s="7"/>
    </row>
    <row r="2" spans="1:43" ht="18">
      <c r="A2" s="18" t="s">
        <v>21</v>
      </c>
      <c r="B2" s="4"/>
      <c r="C2" s="4"/>
      <c r="D2" s="4"/>
      <c r="E2" s="4"/>
      <c r="F2" s="2"/>
      <c r="G2" s="7"/>
    </row>
    <row r="3" spans="1:43" ht="18">
      <c r="A3" s="5"/>
      <c r="B3" s="4"/>
      <c r="C3" s="4"/>
      <c r="D3" s="4"/>
      <c r="E3" s="4"/>
      <c r="F3" s="2"/>
      <c r="G3" s="7"/>
    </row>
    <row r="4" spans="1:43" ht="75">
      <c r="A4" s="15" t="s">
        <v>0</v>
      </c>
      <c r="B4" s="53" t="s">
        <v>15</v>
      </c>
      <c r="C4" s="54" t="s">
        <v>12</v>
      </c>
      <c r="D4" s="54"/>
      <c r="E4" s="54" t="s">
        <v>18</v>
      </c>
      <c r="F4" s="54" t="s">
        <v>6</v>
      </c>
      <c r="G4" s="55" t="s">
        <v>7</v>
      </c>
      <c r="H4" s="55" t="s">
        <v>8</v>
      </c>
      <c r="I4" s="54" t="s">
        <v>13</v>
      </c>
      <c r="J4" s="54"/>
      <c r="K4" s="54" t="s">
        <v>19</v>
      </c>
      <c r="L4" s="54" t="s">
        <v>10</v>
      </c>
      <c r="M4" s="55" t="s">
        <v>9</v>
      </c>
      <c r="N4" s="55" t="s">
        <v>11</v>
      </c>
      <c r="O4" s="55" t="s">
        <v>5</v>
      </c>
      <c r="P4" s="54" t="s">
        <v>1</v>
      </c>
      <c r="Q4" s="56" t="s">
        <v>14</v>
      </c>
      <c r="R4" s="25"/>
      <c r="S4" s="24" t="s">
        <v>2</v>
      </c>
      <c r="T4" s="16" t="s">
        <v>3</v>
      </c>
      <c r="U4" s="16" t="s">
        <v>4</v>
      </c>
    </row>
    <row r="5" spans="1:43" ht="15.75">
      <c r="A5" s="49">
        <v>45289</v>
      </c>
      <c r="B5" s="50"/>
      <c r="C5" s="51">
        <v>545140533</v>
      </c>
      <c r="D5" s="50"/>
      <c r="E5" s="50"/>
      <c r="F5" s="50"/>
      <c r="G5" s="50"/>
      <c r="H5" s="50"/>
      <c r="I5" s="51">
        <v>185024681</v>
      </c>
      <c r="J5" s="50"/>
      <c r="K5" s="50"/>
      <c r="L5" s="50"/>
      <c r="M5" s="50"/>
      <c r="N5" s="50"/>
      <c r="O5" s="50"/>
      <c r="P5" s="50"/>
      <c r="Q5" s="52">
        <v>1882780780</v>
      </c>
      <c r="R5" s="47"/>
      <c r="S5" s="48"/>
      <c r="T5" s="48"/>
      <c r="U5" s="48"/>
    </row>
    <row r="6" spans="1:43" ht="15.75">
      <c r="A6" s="12">
        <v>45293</v>
      </c>
      <c r="B6" s="27">
        <v>19.600000000000001</v>
      </c>
      <c r="C6" s="28">
        <v>546666170</v>
      </c>
      <c r="D6" s="28">
        <f>SUM(C6-C5)</f>
        <v>1525637</v>
      </c>
      <c r="E6" s="28">
        <v>264</v>
      </c>
      <c r="F6" s="29">
        <v>19.600000000000001</v>
      </c>
      <c r="G6" s="30">
        <v>1</v>
      </c>
      <c r="H6" s="29">
        <v>21.4</v>
      </c>
      <c r="I6" s="28">
        <v>187038770</v>
      </c>
      <c r="J6" s="28">
        <f>SUM(I6-I5)</f>
        <v>2014089</v>
      </c>
      <c r="K6" s="37">
        <v>357</v>
      </c>
      <c r="L6" s="27">
        <v>18.5</v>
      </c>
      <c r="M6" s="70">
        <v>4.5999999999999996</v>
      </c>
      <c r="N6" s="27">
        <v>20</v>
      </c>
      <c r="O6" s="31">
        <v>2</v>
      </c>
      <c r="P6" s="19">
        <v>1619</v>
      </c>
      <c r="Q6" s="19">
        <v>1885742320</v>
      </c>
      <c r="R6" s="28">
        <f>SUM(Q6-Q5)</f>
        <v>2961540</v>
      </c>
      <c r="S6" s="19">
        <v>1556</v>
      </c>
      <c r="T6" s="19">
        <v>10726</v>
      </c>
      <c r="U6" s="19">
        <v>15009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ht="15.75" customHeight="1">
      <c r="A7" s="12">
        <v>45294</v>
      </c>
      <c r="B7" s="13">
        <v>19.899999999999999</v>
      </c>
      <c r="C7" s="20">
        <v>547042620</v>
      </c>
      <c r="D7" s="28">
        <f t="shared" ref="D7:D26" si="0">SUM(C7-C6)</f>
        <v>376450</v>
      </c>
      <c r="E7" s="21">
        <v>274</v>
      </c>
      <c r="F7" s="14">
        <v>20.100000000000001</v>
      </c>
      <c r="G7" s="23">
        <v>0.9</v>
      </c>
      <c r="H7" s="14">
        <v>21.5</v>
      </c>
      <c r="I7" s="19">
        <v>187530585</v>
      </c>
      <c r="J7" s="28">
        <f t="shared" ref="J7:J26" si="1">SUM(I7-I6)</f>
        <v>491815</v>
      </c>
      <c r="K7" s="37">
        <v>354</v>
      </c>
      <c r="L7" s="13">
        <v>19.399999999999999</v>
      </c>
      <c r="M7" s="71">
        <v>4.0999999999999996</v>
      </c>
      <c r="N7" s="13">
        <v>20.6</v>
      </c>
      <c r="O7" s="22">
        <v>0</v>
      </c>
      <c r="P7" s="19">
        <v>1608</v>
      </c>
      <c r="Q7" s="19">
        <v>1886455620</v>
      </c>
      <c r="R7" s="28">
        <f t="shared" ref="R7:R26" si="2">SUM(Q7-Q6)</f>
        <v>713300</v>
      </c>
      <c r="S7" s="19">
        <v>1579</v>
      </c>
      <c r="T7" s="19">
        <v>10726</v>
      </c>
      <c r="U7" s="19">
        <v>15009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ht="15.75">
      <c r="A8" s="12">
        <v>45295</v>
      </c>
      <c r="B8" s="13">
        <v>19.8</v>
      </c>
      <c r="C8" s="21">
        <v>547443166</v>
      </c>
      <c r="D8" s="28">
        <f>SUM(C8-C7)</f>
        <v>400546</v>
      </c>
      <c r="E8" s="21">
        <v>252</v>
      </c>
      <c r="F8" s="14">
        <v>19.7</v>
      </c>
      <c r="G8" s="23">
        <v>1.1000000000000001</v>
      </c>
      <c r="H8" s="14">
        <v>21.3</v>
      </c>
      <c r="I8" s="19">
        <v>188055393</v>
      </c>
      <c r="J8" s="28">
        <f t="shared" si="1"/>
        <v>524808</v>
      </c>
      <c r="K8" s="37">
        <v>348</v>
      </c>
      <c r="L8" s="13">
        <v>19</v>
      </c>
      <c r="M8" s="71">
        <v>4.4000000000000004</v>
      </c>
      <c r="N8" s="13">
        <v>20.2</v>
      </c>
      <c r="O8" s="22">
        <v>0</v>
      </c>
      <c r="P8" s="19">
        <v>1612</v>
      </c>
      <c r="Q8" s="19">
        <v>1887233720</v>
      </c>
      <c r="R8" s="28">
        <f t="shared" si="2"/>
        <v>778100</v>
      </c>
      <c r="S8" s="19">
        <v>1604</v>
      </c>
      <c r="T8" s="19">
        <v>10726</v>
      </c>
      <c r="U8" s="19">
        <v>15009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ht="15.75">
      <c r="A9" s="12">
        <v>45296</v>
      </c>
      <c r="B9" s="13">
        <v>18.8</v>
      </c>
      <c r="C9" s="21">
        <v>547795540</v>
      </c>
      <c r="D9" s="28">
        <f t="shared" si="0"/>
        <v>352374</v>
      </c>
      <c r="E9" s="21">
        <v>257</v>
      </c>
      <c r="F9" s="14">
        <v>18.7</v>
      </c>
      <c r="G9" s="23">
        <v>1.1000000000000001</v>
      </c>
      <c r="H9" s="14">
        <v>21</v>
      </c>
      <c r="I9" s="19">
        <v>188536400</v>
      </c>
      <c r="J9" s="28">
        <f t="shared" si="1"/>
        <v>481007</v>
      </c>
      <c r="K9" s="37">
        <v>362</v>
      </c>
      <c r="L9" s="13">
        <v>16.8</v>
      </c>
      <c r="M9" s="71">
        <v>5.0999999999999996</v>
      </c>
      <c r="N9" s="13">
        <v>18.3</v>
      </c>
      <c r="O9" s="22">
        <v>0</v>
      </c>
      <c r="P9" s="19">
        <v>1611</v>
      </c>
      <c r="Q9" s="19">
        <v>1887915730</v>
      </c>
      <c r="R9" s="28">
        <f t="shared" si="2"/>
        <v>682010</v>
      </c>
      <c r="S9" s="19">
        <v>1627</v>
      </c>
      <c r="T9" s="19">
        <v>10726</v>
      </c>
      <c r="U9" s="19">
        <v>15009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ht="15.75">
      <c r="A10" s="12">
        <v>45299</v>
      </c>
      <c r="B10" s="13">
        <v>18.399999999999999</v>
      </c>
      <c r="C10" s="21">
        <v>548924620</v>
      </c>
      <c r="D10" s="28">
        <f t="shared" si="0"/>
        <v>1129080</v>
      </c>
      <c r="E10" s="21">
        <v>239</v>
      </c>
      <c r="F10" s="14">
        <v>18.600000000000001</v>
      </c>
      <c r="G10" s="23">
        <v>1.3</v>
      </c>
      <c r="H10" s="14">
        <v>20.6</v>
      </c>
      <c r="I10" s="19">
        <v>190022785</v>
      </c>
      <c r="J10" s="28">
        <f t="shared" si="1"/>
        <v>1486385</v>
      </c>
      <c r="K10" s="37">
        <v>343</v>
      </c>
      <c r="L10" s="13">
        <v>17.5</v>
      </c>
      <c r="M10" s="71">
        <v>4.9000000000000004</v>
      </c>
      <c r="N10" s="13">
        <v>19.399999999999999</v>
      </c>
      <c r="O10" s="22">
        <v>0</v>
      </c>
      <c r="P10" s="19">
        <v>1613</v>
      </c>
      <c r="Q10" s="19">
        <v>1890129360</v>
      </c>
      <c r="R10" s="28">
        <f t="shared" si="2"/>
        <v>2213630</v>
      </c>
      <c r="S10" s="19">
        <v>1699</v>
      </c>
      <c r="T10" s="19">
        <v>10726</v>
      </c>
      <c r="U10" s="19">
        <v>15009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ht="15.75">
      <c r="A11" s="12">
        <v>45300</v>
      </c>
      <c r="B11" s="13">
        <v>20.2</v>
      </c>
      <c r="C11" s="21">
        <v>549257729</v>
      </c>
      <c r="D11" s="28">
        <f t="shared" si="0"/>
        <v>333109</v>
      </c>
      <c r="E11" s="21">
        <v>242</v>
      </c>
      <c r="F11" s="14">
        <v>20.3</v>
      </c>
      <c r="G11" s="23">
        <v>0.9</v>
      </c>
      <c r="H11" s="14">
        <v>21.4</v>
      </c>
      <c r="I11" s="19">
        <v>190575204</v>
      </c>
      <c r="J11" s="28">
        <f t="shared" si="1"/>
        <v>552419</v>
      </c>
      <c r="K11" s="37">
        <v>354</v>
      </c>
      <c r="L11" s="13">
        <v>19.5</v>
      </c>
      <c r="M11" s="71">
        <v>4.3</v>
      </c>
      <c r="N11" s="13">
        <v>20.399999999999999</v>
      </c>
      <c r="O11" s="22">
        <v>2</v>
      </c>
      <c r="P11" s="19">
        <v>1614</v>
      </c>
      <c r="Q11" s="19">
        <v>1890894270</v>
      </c>
      <c r="R11" s="28">
        <f t="shared" si="2"/>
        <v>764910</v>
      </c>
      <c r="S11" s="19">
        <v>1724</v>
      </c>
      <c r="T11" s="19">
        <v>10726</v>
      </c>
      <c r="U11" s="19">
        <v>15009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ht="15.75">
      <c r="A12" s="12">
        <v>45301</v>
      </c>
      <c r="B12" s="13">
        <v>22</v>
      </c>
      <c r="C12" s="21">
        <v>549592726</v>
      </c>
      <c r="D12" s="28">
        <f t="shared" si="0"/>
        <v>334997</v>
      </c>
      <c r="E12" s="21">
        <v>228</v>
      </c>
      <c r="F12" s="14">
        <v>22</v>
      </c>
      <c r="G12" s="23">
        <v>0.8</v>
      </c>
      <c r="H12" s="14">
        <v>21.8</v>
      </c>
      <c r="I12" s="19">
        <v>191035840</v>
      </c>
      <c r="J12" s="28">
        <f t="shared" si="1"/>
        <v>460636</v>
      </c>
      <c r="K12" s="37">
        <v>356</v>
      </c>
      <c r="L12" s="13">
        <v>20.6</v>
      </c>
      <c r="M12" s="71">
        <v>4.7</v>
      </c>
      <c r="N12" s="13">
        <v>20.3</v>
      </c>
      <c r="O12" s="22">
        <v>0</v>
      </c>
      <c r="P12" s="19">
        <v>1605</v>
      </c>
      <c r="Q12" s="19">
        <v>1891582670</v>
      </c>
      <c r="R12" s="28">
        <f t="shared" si="2"/>
        <v>688400</v>
      </c>
      <c r="S12" s="19">
        <v>1747</v>
      </c>
      <c r="T12" s="19">
        <v>10726</v>
      </c>
      <c r="U12" s="19">
        <v>15009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ht="15.75">
      <c r="A13" s="12">
        <v>45302</v>
      </c>
      <c r="B13" s="13">
        <v>20.3</v>
      </c>
      <c r="C13" s="21">
        <v>549948375</v>
      </c>
      <c r="D13" s="28">
        <f t="shared" si="0"/>
        <v>355649</v>
      </c>
      <c r="E13" s="21">
        <v>252</v>
      </c>
      <c r="F13" s="14">
        <v>20.399999999999999</v>
      </c>
      <c r="G13" s="23">
        <v>1</v>
      </c>
      <c r="H13" s="14">
        <v>21.2</v>
      </c>
      <c r="I13" s="19">
        <v>191513145</v>
      </c>
      <c r="J13" s="28">
        <f t="shared" si="1"/>
        <v>477305</v>
      </c>
      <c r="K13" s="37">
        <v>332</v>
      </c>
      <c r="L13" s="13">
        <v>19.3</v>
      </c>
      <c r="M13" s="71">
        <v>4.8</v>
      </c>
      <c r="N13" s="13">
        <v>19.899999999999999</v>
      </c>
      <c r="O13" s="22">
        <v>0</v>
      </c>
      <c r="P13" s="19">
        <v>1612</v>
      </c>
      <c r="Q13" s="19">
        <v>1892306760</v>
      </c>
      <c r="R13" s="28">
        <f t="shared" si="2"/>
        <v>724090</v>
      </c>
      <c r="S13" s="19">
        <v>1771</v>
      </c>
      <c r="T13" s="19">
        <v>10726</v>
      </c>
      <c r="U13" s="19">
        <v>15009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ht="15.75">
      <c r="A14" s="12">
        <v>45303</v>
      </c>
      <c r="B14" s="13">
        <v>19.600000000000001</v>
      </c>
      <c r="C14" s="21">
        <v>550305090</v>
      </c>
      <c r="D14" s="28">
        <f t="shared" si="0"/>
        <v>356715</v>
      </c>
      <c r="E14" s="21">
        <v>255</v>
      </c>
      <c r="F14" s="14">
        <v>19.5</v>
      </c>
      <c r="G14" s="23">
        <v>0.9</v>
      </c>
      <c r="H14" s="14">
        <v>21.1</v>
      </c>
      <c r="I14" s="19">
        <v>191977830</v>
      </c>
      <c r="J14" s="28">
        <f t="shared" si="1"/>
        <v>464685</v>
      </c>
      <c r="K14" s="37">
        <v>340</v>
      </c>
      <c r="L14" s="13">
        <v>18.899999999999999</v>
      </c>
      <c r="M14" s="71">
        <v>4.4000000000000004</v>
      </c>
      <c r="N14" s="13">
        <v>20.399999999999999</v>
      </c>
      <c r="O14" s="22">
        <v>0</v>
      </c>
      <c r="P14" s="19">
        <v>1612</v>
      </c>
      <c r="Q14" s="19">
        <v>1893025830</v>
      </c>
      <c r="R14" s="28">
        <f t="shared" si="2"/>
        <v>719070</v>
      </c>
      <c r="S14" s="19">
        <v>1794</v>
      </c>
      <c r="T14" s="19">
        <v>10726</v>
      </c>
      <c r="U14" s="19">
        <v>15009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t="15.75">
      <c r="A15" s="12">
        <v>45306</v>
      </c>
      <c r="B15" s="13">
        <v>18.8</v>
      </c>
      <c r="C15" s="21">
        <v>551429274</v>
      </c>
      <c r="D15" s="28">
        <f t="shared" si="0"/>
        <v>1124184</v>
      </c>
      <c r="E15" s="21">
        <v>269</v>
      </c>
      <c r="F15" s="14">
        <v>18.600000000000001</v>
      </c>
      <c r="G15" s="23">
        <v>1.2</v>
      </c>
      <c r="H15" s="14">
        <v>20.7</v>
      </c>
      <c r="I15" s="19">
        <v>193402469</v>
      </c>
      <c r="J15" s="28">
        <f t="shared" si="1"/>
        <v>1424639</v>
      </c>
      <c r="K15" s="37">
        <v>338</v>
      </c>
      <c r="L15" s="13">
        <v>18.100000000000001</v>
      </c>
      <c r="M15" s="71">
        <v>5</v>
      </c>
      <c r="N15" s="13">
        <v>19.399999999999999</v>
      </c>
      <c r="O15" s="22">
        <v>0</v>
      </c>
      <c r="P15" s="19">
        <v>1613</v>
      </c>
      <c r="Q15" s="19">
        <v>1895211840</v>
      </c>
      <c r="R15" s="28">
        <f t="shared" si="2"/>
        <v>2186010</v>
      </c>
      <c r="S15" s="19">
        <v>1867</v>
      </c>
      <c r="T15" s="19">
        <v>10726</v>
      </c>
      <c r="U15" s="19">
        <v>15009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ht="15.75">
      <c r="A16" s="12">
        <v>45307</v>
      </c>
      <c r="B16" s="13">
        <v>20.5</v>
      </c>
      <c r="C16" s="21">
        <v>551824232</v>
      </c>
      <c r="D16" s="28">
        <f t="shared" si="0"/>
        <v>394958</v>
      </c>
      <c r="E16" s="21">
        <v>263</v>
      </c>
      <c r="F16" s="14">
        <v>20.399999999999999</v>
      </c>
      <c r="G16" s="23">
        <v>0.7</v>
      </c>
      <c r="H16" s="14">
        <v>21.5</v>
      </c>
      <c r="I16" s="19">
        <v>193889615</v>
      </c>
      <c r="J16" s="28">
        <f t="shared" si="1"/>
        <v>487146</v>
      </c>
      <c r="K16" s="37">
        <v>324</v>
      </c>
      <c r="L16" s="13">
        <v>20.2</v>
      </c>
      <c r="M16" s="71">
        <v>4.5</v>
      </c>
      <c r="N16" s="13">
        <v>20.399999999999999</v>
      </c>
      <c r="O16" s="22">
        <v>2</v>
      </c>
      <c r="P16" s="19">
        <v>1619</v>
      </c>
      <c r="Q16" s="19">
        <v>1895954580</v>
      </c>
      <c r="R16" s="28">
        <f t="shared" si="2"/>
        <v>742740</v>
      </c>
      <c r="S16" s="19">
        <v>1892</v>
      </c>
      <c r="T16" s="19">
        <v>10726</v>
      </c>
      <c r="U16" s="19">
        <v>15009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ht="15.75">
      <c r="A17" s="12">
        <v>45308</v>
      </c>
      <c r="B17" s="13">
        <v>20.2</v>
      </c>
      <c r="C17" s="21">
        <v>552192640</v>
      </c>
      <c r="D17" s="28">
        <f t="shared" si="0"/>
        <v>368408</v>
      </c>
      <c r="E17" s="21">
        <v>265</v>
      </c>
      <c r="F17" s="14">
        <v>19.8</v>
      </c>
      <c r="G17" s="23">
        <v>0.9</v>
      </c>
      <c r="H17" s="14">
        <v>21.1</v>
      </c>
      <c r="I17" s="19">
        <v>194333725</v>
      </c>
      <c r="J17" s="28">
        <f t="shared" si="1"/>
        <v>444110</v>
      </c>
      <c r="K17" s="37">
        <v>320</v>
      </c>
      <c r="L17" s="13">
        <v>20</v>
      </c>
      <c r="M17" s="71">
        <v>4.4000000000000004</v>
      </c>
      <c r="N17" s="13">
        <v>20.2</v>
      </c>
      <c r="O17" s="22">
        <v>0</v>
      </c>
      <c r="P17" s="19">
        <v>1618</v>
      </c>
      <c r="Q17" s="19">
        <v>1896629030</v>
      </c>
      <c r="R17" s="28">
        <f t="shared" si="2"/>
        <v>674450</v>
      </c>
      <c r="S17" s="19">
        <v>1914</v>
      </c>
      <c r="T17" s="19">
        <v>10726</v>
      </c>
      <c r="U17" s="19">
        <v>15009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ht="15.75">
      <c r="A18" s="12">
        <v>45309</v>
      </c>
      <c r="B18" s="13">
        <v>20.3</v>
      </c>
      <c r="C18" s="21">
        <v>552574725</v>
      </c>
      <c r="D18" s="28">
        <f t="shared" si="0"/>
        <v>382085</v>
      </c>
      <c r="E18" s="21">
        <v>282</v>
      </c>
      <c r="F18" s="14">
        <v>20.2</v>
      </c>
      <c r="G18" s="23">
        <v>1.2</v>
      </c>
      <c r="H18" s="14">
        <v>20.399999999999999</v>
      </c>
      <c r="I18" s="19">
        <v>194795005</v>
      </c>
      <c r="J18" s="28">
        <f t="shared" si="1"/>
        <v>461280</v>
      </c>
      <c r="K18" s="37">
        <v>332</v>
      </c>
      <c r="L18" s="13">
        <v>20.3</v>
      </c>
      <c r="M18" s="71">
        <v>4.5999999999999996</v>
      </c>
      <c r="N18" s="13">
        <v>20.6</v>
      </c>
      <c r="O18" s="22">
        <v>0</v>
      </c>
      <c r="P18" s="19">
        <v>1608</v>
      </c>
      <c r="Q18" s="19">
        <v>1897341110</v>
      </c>
      <c r="R18" s="28">
        <f t="shared" si="2"/>
        <v>712080</v>
      </c>
      <c r="S18" s="19">
        <v>1938</v>
      </c>
      <c r="T18" s="19">
        <v>10726</v>
      </c>
      <c r="U18" s="19">
        <v>15009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ht="15.75">
      <c r="A19" s="12">
        <v>45310</v>
      </c>
      <c r="B19" s="13">
        <v>20.399999999999999</v>
      </c>
      <c r="C19" s="21">
        <v>552973666</v>
      </c>
      <c r="D19" s="28">
        <f t="shared" si="0"/>
        <v>398941</v>
      </c>
      <c r="E19" s="21">
        <v>269</v>
      </c>
      <c r="F19" s="14">
        <v>19.5</v>
      </c>
      <c r="G19" s="23">
        <v>1.2</v>
      </c>
      <c r="H19" s="14">
        <v>20.8</v>
      </c>
      <c r="I19" s="19">
        <v>195268306</v>
      </c>
      <c r="J19" s="28">
        <f t="shared" si="1"/>
        <v>473301</v>
      </c>
      <c r="K19" s="37">
        <v>322</v>
      </c>
      <c r="L19" s="13">
        <v>20.8</v>
      </c>
      <c r="M19" s="13">
        <v>3.9</v>
      </c>
      <c r="N19" s="13">
        <v>21.1</v>
      </c>
      <c r="O19" s="22">
        <v>0</v>
      </c>
      <c r="P19" s="19">
        <v>1603</v>
      </c>
      <c r="Q19" s="19">
        <v>1898098240</v>
      </c>
      <c r="R19" s="28">
        <f t="shared" si="2"/>
        <v>757130</v>
      </c>
      <c r="S19" s="19">
        <v>1963</v>
      </c>
      <c r="T19" s="19">
        <v>10726</v>
      </c>
      <c r="U19" s="19">
        <v>15009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ht="15.75">
      <c r="A20" s="12">
        <v>45313</v>
      </c>
      <c r="B20" s="13">
        <v>20.100000000000001</v>
      </c>
      <c r="C20" s="21">
        <v>554069493</v>
      </c>
      <c r="D20" s="28">
        <f t="shared" si="0"/>
        <v>1095827</v>
      </c>
      <c r="E20" s="21">
        <v>270</v>
      </c>
      <c r="F20" s="14">
        <v>19.7</v>
      </c>
      <c r="G20" s="23">
        <v>1</v>
      </c>
      <c r="H20" s="14">
        <v>20.7</v>
      </c>
      <c r="I20" s="19">
        <v>196643484</v>
      </c>
      <c r="J20" s="28">
        <f t="shared" si="1"/>
        <v>1375178</v>
      </c>
      <c r="K20" s="38">
        <v>328</v>
      </c>
      <c r="L20" s="13">
        <v>20.2</v>
      </c>
      <c r="M20" s="13">
        <v>4</v>
      </c>
      <c r="N20" s="13">
        <v>20.9</v>
      </c>
      <c r="O20" s="22">
        <v>0</v>
      </c>
      <c r="P20" s="19">
        <v>1608</v>
      </c>
      <c r="Q20" s="19">
        <v>1900203640</v>
      </c>
      <c r="R20" s="28">
        <f t="shared" si="2"/>
        <v>2105400</v>
      </c>
      <c r="S20" s="46">
        <v>2034</v>
      </c>
      <c r="T20" s="19">
        <v>10726</v>
      </c>
      <c r="U20" s="19">
        <v>15009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ht="15.75">
      <c r="A21" s="12">
        <v>45314</v>
      </c>
      <c r="B21" s="13">
        <v>20.100000000000001</v>
      </c>
      <c r="C21" s="21">
        <v>554426223</v>
      </c>
      <c r="D21" s="28">
        <f t="shared" si="0"/>
        <v>356730</v>
      </c>
      <c r="E21" s="21">
        <v>257</v>
      </c>
      <c r="F21" s="14">
        <v>19.5</v>
      </c>
      <c r="G21" s="23">
        <v>0.9</v>
      </c>
      <c r="H21" s="14">
        <v>20.9</v>
      </c>
      <c r="I21" s="19">
        <v>197102495</v>
      </c>
      <c r="J21" s="28">
        <f t="shared" si="1"/>
        <v>459011</v>
      </c>
      <c r="K21" s="19">
        <v>322</v>
      </c>
      <c r="L21" s="13">
        <v>20.5</v>
      </c>
      <c r="M21" s="13">
        <v>3.9</v>
      </c>
      <c r="N21" s="13">
        <v>21.2</v>
      </c>
      <c r="O21" s="22">
        <v>3</v>
      </c>
      <c r="P21" s="62">
        <v>1615</v>
      </c>
      <c r="Q21" s="19">
        <v>1900926270</v>
      </c>
      <c r="R21" s="28">
        <f t="shared" si="2"/>
        <v>722630</v>
      </c>
      <c r="S21" s="45">
        <v>2058</v>
      </c>
      <c r="T21" s="19">
        <v>10726</v>
      </c>
      <c r="U21" s="19">
        <v>15009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ht="15.75">
      <c r="A22" s="12">
        <v>45315</v>
      </c>
      <c r="B22" s="13">
        <v>19.8</v>
      </c>
      <c r="C22" s="21">
        <v>554841342</v>
      </c>
      <c r="D22" s="28">
        <f t="shared" si="0"/>
        <v>415119</v>
      </c>
      <c r="E22" s="21">
        <v>331</v>
      </c>
      <c r="F22" s="14">
        <v>20</v>
      </c>
      <c r="G22" s="23">
        <v>1.1000000000000001</v>
      </c>
      <c r="H22" s="14">
        <v>20.8</v>
      </c>
      <c r="I22" s="19">
        <v>197660861</v>
      </c>
      <c r="J22" s="28">
        <f t="shared" si="1"/>
        <v>558366</v>
      </c>
      <c r="K22" s="19">
        <v>453</v>
      </c>
      <c r="L22" s="13">
        <v>20.3</v>
      </c>
      <c r="M22" s="13">
        <v>4.0999999999999996</v>
      </c>
      <c r="N22" s="13">
        <v>21.4</v>
      </c>
      <c r="O22" s="22">
        <v>0</v>
      </c>
      <c r="P22" s="19">
        <v>1612</v>
      </c>
      <c r="Q22" s="19">
        <v>1901763360</v>
      </c>
      <c r="R22" s="28">
        <f t="shared" si="2"/>
        <v>837090</v>
      </c>
      <c r="S22" s="19">
        <v>2080</v>
      </c>
      <c r="T22" s="19">
        <v>10726</v>
      </c>
      <c r="U22" s="19">
        <v>15009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ht="15.75">
      <c r="A23" s="12">
        <v>45316</v>
      </c>
      <c r="B23" s="13">
        <v>19.899999999999999</v>
      </c>
      <c r="C23" s="21">
        <v>555308779</v>
      </c>
      <c r="D23" s="28">
        <f t="shared" si="0"/>
        <v>467437</v>
      </c>
      <c r="E23" s="21">
        <v>326</v>
      </c>
      <c r="F23" s="14">
        <v>20.3</v>
      </c>
      <c r="G23" s="23">
        <v>1</v>
      </c>
      <c r="H23" s="14">
        <v>21.3</v>
      </c>
      <c r="I23" s="19">
        <v>198295322</v>
      </c>
      <c r="J23" s="28">
        <f t="shared" si="1"/>
        <v>634461</v>
      </c>
      <c r="K23" s="19">
        <v>444</v>
      </c>
      <c r="L23" s="13">
        <v>21.6</v>
      </c>
      <c r="M23" s="13">
        <v>3.8</v>
      </c>
      <c r="N23" s="13">
        <v>21.3</v>
      </c>
      <c r="O23" s="22">
        <v>0</v>
      </c>
      <c r="P23" s="19">
        <v>1617</v>
      </c>
      <c r="Q23" s="19">
        <v>1902713550</v>
      </c>
      <c r="R23" s="28">
        <f t="shared" si="2"/>
        <v>950190</v>
      </c>
      <c r="S23" s="19">
        <v>2104</v>
      </c>
      <c r="T23" s="19">
        <v>10726</v>
      </c>
      <c r="U23" s="19">
        <v>15009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ht="15.75">
      <c r="A24" s="12">
        <v>45320</v>
      </c>
      <c r="B24" s="13">
        <v>18</v>
      </c>
      <c r="C24" s="21">
        <v>557148722</v>
      </c>
      <c r="D24" s="28">
        <f t="shared" si="0"/>
        <v>1839943</v>
      </c>
      <c r="E24" s="21">
        <v>322</v>
      </c>
      <c r="F24" s="14">
        <v>18.100000000000001</v>
      </c>
      <c r="G24" s="23">
        <v>0.8</v>
      </c>
      <c r="H24" s="14">
        <v>20.6</v>
      </c>
      <c r="I24" s="19">
        <v>200799975</v>
      </c>
      <c r="J24" s="28">
        <f t="shared" si="1"/>
        <v>2504653</v>
      </c>
      <c r="K24" s="19">
        <v>452</v>
      </c>
      <c r="L24" s="13">
        <v>16.899999999999999</v>
      </c>
      <c r="M24" s="71">
        <v>6.4</v>
      </c>
      <c r="N24" s="13">
        <v>17.600000000000001</v>
      </c>
      <c r="O24" s="22">
        <v>1</v>
      </c>
      <c r="P24" s="19">
        <v>1611</v>
      </c>
      <c r="Q24" s="19">
        <v>1906474210</v>
      </c>
      <c r="R24" s="28">
        <f t="shared" si="2"/>
        <v>3760660</v>
      </c>
      <c r="S24" s="19">
        <v>2200</v>
      </c>
      <c r="T24" s="19">
        <v>10726</v>
      </c>
      <c r="U24" s="19">
        <v>15009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ht="15.75">
      <c r="A25" s="12">
        <v>45321</v>
      </c>
      <c r="B25" s="13">
        <v>16.899999999999999</v>
      </c>
      <c r="C25" s="21">
        <v>557606111</v>
      </c>
      <c r="D25" s="28">
        <f t="shared" si="0"/>
        <v>457389</v>
      </c>
      <c r="E25" s="21">
        <v>329</v>
      </c>
      <c r="F25" s="14">
        <v>16.8</v>
      </c>
      <c r="G25" s="23">
        <v>1.1000000000000001</v>
      </c>
      <c r="H25" s="14">
        <v>20.2</v>
      </c>
      <c r="I25" s="19">
        <v>201435030</v>
      </c>
      <c r="J25" s="28">
        <f t="shared" si="1"/>
        <v>635055</v>
      </c>
      <c r="K25" s="19">
        <v>446</v>
      </c>
      <c r="L25" s="13">
        <v>16.399999999999999</v>
      </c>
      <c r="M25" s="71">
        <v>6</v>
      </c>
      <c r="N25" s="13">
        <v>17.7</v>
      </c>
      <c r="O25" s="22">
        <v>2</v>
      </c>
      <c r="P25" s="19">
        <v>1616</v>
      </c>
      <c r="Q25" s="19">
        <v>1907381990</v>
      </c>
      <c r="R25" s="28">
        <f t="shared" si="2"/>
        <v>907780</v>
      </c>
      <c r="S25" s="19">
        <v>2224</v>
      </c>
      <c r="T25" s="19">
        <v>10726</v>
      </c>
      <c r="U25" s="19">
        <v>15009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ht="15.75">
      <c r="A26" s="12">
        <v>45322</v>
      </c>
      <c r="B26" s="13">
        <v>17.3</v>
      </c>
      <c r="C26" s="21">
        <v>558050615</v>
      </c>
      <c r="D26" s="28">
        <f t="shared" si="0"/>
        <v>444504</v>
      </c>
      <c r="E26" s="21">
        <v>306</v>
      </c>
      <c r="F26" s="14">
        <v>17.399999999999999</v>
      </c>
      <c r="G26" s="23">
        <v>1.5</v>
      </c>
      <c r="H26" s="14">
        <v>20.100000000000001</v>
      </c>
      <c r="I26" s="19">
        <v>202102520</v>
      </c>
      <c r="J26" s="28">
        <f t="shared" si="1"/>
        <v>667490</v>
      </c>
      <c r="K26" s="19">
        <v>472</v>
      </c>
      <c r="L26" s="13">
        <v>16.8</v>
      </c>
      <c r="M26" s="13">
        <v>5.7</v>
      </c>
      <c r="N26" s="13">
        <v>18.2</v>
      </c>
      <c r="O26" s="22">
        <v>0</v>
      </c>
      <c r="P26" s="19">
        <v>1609</v>
      </c>
      <c r="Q26" s="19">
        <v>1908286940</v>
      </c>
      <c r="R26" s="28">
        <f t="shared" si="2"/>
        <v>904950</v>
      </c>
      <c r="S26" s="19">
        <v>2247</v>
      </c>
      <c r="T26" s="19">
        <v>10726</v>
      </c>
      <c r="U26" s="19">
        <v>15009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3" ht="15.75">
      <c r="A27" s="12"/>
      <c r="B27" s="13"/>
      <c r="C27" s="21"/>
      <c r="D27" s="28"/>
      <c r="E27" s="21"/>
      <c r="F27" s="14"/>
      <c r="G27" s="23"/>
      <c r="H27" s="14"/>
      <c r="I27" s="19"/>
      <c r="J27" s="28"/>
      <c r="K27" s="19"/>
      <c r="L27" s="13"/>
      <c r="M27" s="13"/>
      <c r="N27" s="13"/>
      <c r="O27" s="22"/>
      <c r="P27" s="19"/>
      <c r="Q27" s="19"/>
      <c r="R27" s="28"/>
      <c r="S27" s="19"/>
      <c r="T27" s="19">
        <v>10726</v>
      </c>
      <c r="U27" s="19">
        <v>15009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ht="15.75">
      <c r="A28" s="32" t="s">
        <v>16</v>
      </c>
      <c r="B28" s="13"/>
      <c r="C28" s="21"/>
      <c r="D28" s="34">
        <f>SUM(D6:D26)</f>
        <v>12910082</v>
      </c>
      <c r="E28" s="21"/>
      <c r="F28" s="14"/>
      <c r="G28" s="23"/>
      <c r="H28" s="14"/>
      <c r="I28" s="19"/>
      <c r="J28" s="34">
        <f>SUM(J6:J26)</f>
        <v>17077839</v>
      </c>
      <c r="K28" s="19"/>
      <c r="L28" s="13"/>
      <c r="M28" s="13"/>
      <c r="N28" s="13"/>
      <c r="O28" s="34">
        <f>SUM(O6:O27)</f>
        <v>12</v>
      </c>
      <c r="P28" s="22"/>
      <c r="Q28" s="19"/>
      <c r="R28" s="34">
        <f>SUM(R6:R26)</f>
        <v>25506160</v>
      </c>
      <c r="S28" s="19"/>
      <c r="T28" s="19"/>
      <c r="U28" s="19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ht="15.75">
      <c r="A29" s="32" t="s">
        <v>17</v>
      </c>
      <c r="B29" s="33">
        <f>AVERAGE(B6:B27)</f>
        <v>19.566666666666666</v>
      </c>
      <c r="C29" s="34"/>
      <c r="D29" s="39"/>
      <c r="E29" s="33">
        <f>AVERAGE(E6:E27)</f>
        <v>273.90476190476193</v>
      </c>
      <c r="F29" s="33">
        <f>AVERAGE(F6:F27)</f>
        <v>19.485714285714288</v>
      </c>
      <c r="G29" s="33">
        <f>AVERAGE(G6:G27)</f>
        <v>1.0285714285714287</v>
      </c>
      <c r="H29" s="33">
        <f>AVERAGE(H6:H27)</f>
        <v>20.971428571428572</v>
      </c>
      <c r="I29" s="34"/>
      <c r="J29" s="40"/>
      <c r="K29" s="33">
        <f>AVERAGE(K6:K27)</f>
        <v>366.61904761904759</v>
      </c>
      <c r="L29" s="33">
        <f>AVERAGE(L6:L27)</f>
        <v>19.123809523809523</v>
      </c>
      <c r="M29" s="33">
        <f>AVERAGE(M6:M27)</f>
        <v>4.6476190476190471</v>
      </c>
      <c r="N29" s="33">
        <f>AVERAGE(N6:N27)</f>
        <v>19.976190476190474</v>
      </c>
      <c r="O29" s="35"/>
      <c r="P29" s="33">
        <f t="shared" ref="P29" si="3">AVERAGE(P6:P27)</f>
        <v>1612.1428571428571</v>
      </c>
      <c r="Q29" s="34"/>
      <c r="R29" s="41"/>
      <c r="S29" s="36"/>
      <c r="T29" s="36"/>
      <c r="U29" s="36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ht="18">
      <c r="A30" s="57"/>
      <c r="B30" s="58"/>
      <c r="C30" s="44"/>
      <c r="D30" s="43"/>
      <c r="E30" s="42"/>
      <c r="F30" s="17"/>
      <c r="G30" s="11"/>
      <c r="H30" s="17"/>
      <c r="L30" s="26"/>
    </row>
    <row r="31" spans="1:43" ht="18">
      <c r="A31" s="59">
        <v>45294</v>
      </c>
      <c r="B31" s="60" t="s">
        <v>22</v>
      </c>
      <c r="C31" s="9"/>
      <c r="D31" s="9"/>
      <c r="E31" s="9"/>
      <c r="I31" s="11"/>
      <c r="J31" s="11"/>
      <c r="K31" s="11"/>
      <c r="L31" s="1"/>
    </row>
    <row r="32" spans="1:43" ht="18">
      <c r="A32" s="72">
        <v>45298</v>
      </c>
      <c r="B32" s="73" t="s">
        <v>23</v>
      </c>
      <c r="C32" s="9"/>
      <c r="D32" s="9"/>
      <c r="E32" s="9"/>
      <c r="I32" s="11"/>
      <c r="J32" s="11"/>
      <c r="K32" s="11"/>
      <c r="L32" s="1"/>
    </row>
    <row r="33" spans="1:15" ht="18">
      <c r="A33" s="63">
        <v>45301</v>
      </c>
      <c r="B33" s="63" t="s">
        <v>24</v>
      </c>
      <c r="C33" s="9"/>
      <c r="D33" s="9"/>
      <c r="E33" s="9"/>
      <c r="I33" s="11"/>
      <c r="J33" s="11"/>
      <c r="K33" s="11"/>
      <c r="L33" s="1"/>
    </row>
    <row r="34" spans="1:15" ht="18">
      <c r="A34" s="63">
        <v>45302</v>
      </c>
      <c r="B34" s="63" t="s">
        <v>25</v>
      </c>
      <c r="C34" s="9"/>
      <c r="D34" s="9"/>
      <c r="E34" s="9"/>
      <c r="I34" s="11"/>
      <c r="J34" s="11"/>
      <c r="K34" s="11"/>
      <c r="L34" s="1"/>
    </row>
    <row r="35" spans="1:15" ht="18">
      <c r="A35" s="63">
        <v>45303</v>
      </c>
      <c r="B35" s="61" t="s">
        <v>26</v>
      </c>
      <c r="C35" s="64"/>
      <c r="D35" s="64"/>
      <c r="E35" s="64"/>
      <c r="F35" s="65"/>
      <c r="G35" s="66"/>
      <c r="I35" s="11"/>
      <c r="J35" s="11"/>
      <c r="K35" s="11"/>
      <c r="L35" s="1"/>
    </row>
    <row r="36" spans="1:15" ht="18">
      <c r="A36" s="74">
        <v>45307</v>
      </c>
      <c r="B36" s="74" t="s">
        <v>27</v>
      </c>
      <c r="C36" s="9"/>
      <c r="D36" s="60"/>
      <c r="E36" s="69"/>
      <c r="F36" s="69"/>
      <c r="G36" s="69"/>
      <c r="H36" s="69"/>
      <c r="I36" s="69"/>
      <c r="J36" s="69"/>
      <c r="K36" s="68"/>
      <c r="L36" s="68"/>
      <c r="M36" s="68"/>
      <c r="N36" s="68"/>
      <c r="O36" s="68"/>
    </row>
    <row r="37" spans="1:15" ht="18">
      <c r="A37" s="74">
        <v>45310</v>
      </c>
      <c r="B37" s="74" t="s">
        <v>28</v>
      </c>
      <c r="C37" s="9"/>
      <c r="D37" s="9"/>
      <c r="E37" s="9"/>
      <c r="F37" s="67"/>
      <c r="I37" s="7"/>
      <c r="J37" s="7"/>
      <c r="K37" s="7"/>
      <c r="L37" s="67"/>
    </row>
    <row r="38" spans="1:15" ht="18">
      <c r="A38" s="63">
        <v>45314</v>
      </c>
      <c r="B38" s="63" t="s">
        <v>24</v>
      </c>
      <c r="C38" s="9"/>
      <c r="D38" s="9"/>
      <c r="E38" s="9"/>
      <c r="F38" s="67"/>
      <c r="I38" s="7"/>
      <c r="J38" s="7"/>
      <c r="K38" s="7"/>
      <c r="L38" s="67"/>
    </row>
    <row r="39" spans="1:15" ht="18">
      <c r="A39" s="63">
        <v>45319</v>
      </c>
      <c r="B39" s="75" t="s">
        <v>29</v>
      </c>
      <c r="C39" s="10"/>
      <c r="D39" s="10"/>
      <c r="E39" s="9"/>
      <c r="I39" s="7"/>
      <c r="J39" s="7"/>
      <c r="K39" s="7"/>
      <c r="L39" s="1"/>
    </row>
    <row r="40" spans="1:15" ht="18">
      <c r="C40" s="9"/>
      <c r="D40" s="9"/>
      <c r="E40" s="9"/>
      <c r="I40" s="7"/>
      <c r="J40" s="7"/>
      <c r="K40" s="7"/>
      <c r="L40" s="1"/>
    </row>
    <row r="41" spans="1:15" ht="18">
      <c r="C41" s="9"/>
      <c r="D41" s="9"/>
      <c r="E41" s="9"/>
      <c r="I41" s="7"/>
      <c r="J41" s="7"/>
      <c r="K41" s="7"/>
      <c r="L41" s="1"/>
    </row>
    <row r="42" spans="1:15" ht="18">
      <c r="C42" s="9"/>
      <c r="D42" s="9"/>
      <c r="E42" s="9"/>
      <c r="I42" s="7"/>
      <c r="J42" s="7"/>
      <c r="K42" s="7"/>
      <c r="L42" s="1"/>
    </row>
    <row r="43" spans="1:15" ht="18">
      <c r="C43" s="9"/>
      <c r="D43" s="9"/>
      <c r="E43" s="9"/>
      <c r="I43" s="7"/>
      <c r="J43" s="7"/>
      <c r="K43" s="7"/>
      <c r="L43" s="1"/>
    </row>
    <row r="44" spans="1:15" ht="18">
      <c r="C44" s="9"/>
      <c r="D44" s="9"/>
      <c r="E44" s="9"/>
      <c r="I44" s="7"/>
      <c r="J44" s="7"/>
      <c r="K44" s="7"/>
      <c r="L44" s="1"/>
    </row>
    <row r="45" spans="1:15" ht="18">
      <c r="C45" s="9"/>
      <c r="D45" s="9"/>
      <c r="E45" s="9"/>
      <c r="I45" s="7"/>
      <c r="J45" s="7"/>
      <c r="K45" s="7"/>
      <c r="L45" s="1"/>
    </row>
    <row r="46" spans="1:15" ht="18">
      <c r="C46" s="9"/>
      <c r="D46" s="9"/>
      <c r="E46" s="9"/>
      <c r="I46" s="7"/>
      <c r="J46" s="7"/>
      <c r="K46" s="7"/>
      <c r="L46" s="1"/>
    </row>
    <row r="47" spans="1:15" ht="18">
      <c r="C47" s="9"/>
      <c r="D47" s="9"/>
      <c r="E47" s="9"/>
      <c r="I47" s="7"/>
      <c r="J47" s="7"/>
      <c r="K47" s="7"/>
      <c r="L47" s="1"/>
    </row>
    <row r="48" spans="1:15" ht="18">
      <c r="C48" s="9"/>
      <c r="D48" s="9"/>
      <c r="E48" s="9"/>
      <c r="I48" s="7"/>
      <c r="J48" s="7"/>
      <c r="K48" s="7"/>
      <c r="L48" s="10"/>
    </row>
  </sheetData>
  <phoneticPr fontId="0" type="noConversion"/>
  <conditionalFormatting sqref="F6:F23 H6:H23">
    <cfRule type="containsBlanks" priority="3" stopIfTrue="1">
      <formula>LEN(TRIM(F6))=0</formula>
    </cfRule>
  </conditionalFormatting>
  <conditionalFormatting sqref="L6:L28">
    <cfRule type="containsBlanks" priority="2" stopIfTrue="1">
      <formula>LEN(TRIM(L6))=0</formula>
    </cfRule>
  </conditionalFormatting>
  <conditionalFormatting sqref="N6:N28">
    <cfRule type="containsBlanks" priority="1" stopIfTrue="1">
      <formula>LEN(TRIM(N6))=0</formula>
    </cfRule>
  </conditionalFormatting>
  <printOptions horizontalCentered="1" verticalCentered="1"/>
  <pageMargins left="0.25" right="0.25" top="0.5" bottom="0.5" header="0" footer="0"/>
  <pageSetup paperSize="5" scale="95" fitToWidth="2" orientation="landscape" r:id="rId1"/>
  <headerFooter alignWithMargins="0"/>
  <colBreaks count="1" manualBreakCount="1">
    <brk id="2" max="1048575" man="1"/>
  </colBreaks>
  <cellWatches>
    <cellWatch r="F31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9F999308140429A47C7D924FBDF95" ma:contentTypeVersion="18" ma:contentTypeDescription="Create a new document." ma:contentTypeScope="" ma:versionID="a429abbea81c3acdaafa62dd55b049e1">
  <xsd:schema xmlns:xsd="http://www.w3.org/2001/XMLSchema" xmlns:xs="http://www.w3.org/2001/XMLSchema" xmlns:p="http://schemas.microsoft.com/office/2006/metadata/properties" xmlns:ns2="5af2cba4-2204-426c-a30f-5d692d93560b" xmlns:ns3="2c134dd8-12d8-4f3a-b011-3ac333636df8" xmlns:ns4="284dc25a-1b4a-4d60-8a42-cf8fad558035" targetNamespace="http://schemas.microsoft.com/office/2006/metadata/properties" ma:root="true" ma:fieldsID="ec61bc90e9bf369bd3402b3751299793" ns2:_="" ns3:_="" ns4:_="">
    <xsd:import namespace="5af2cba4-2204-426c-a30f-5d692d93560b"/>
    <xsd:import namespace="2c134dd8-12d8-4f3a-b011-3ac333636df8"/>
    <xsd:import namespace="284dc25a-1b4a-4d60-8a42-cf8fad558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2cba4-2204-426c-a30f-5d692d935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c8b76c4-16cd-43b1-9656-e4caa2b0b6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34dd8-12d8-4f3a-b011-3ac33363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dc25a-1b4a-4d60-8a42-cf8fad55803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9c946e0-0aa1-4fd5-bb71-259d05984f34}" ma:internalName="TaxCatchAll" ma:showField="CatchAllData" ma:web="284dc25a-1b4a-4d60-8a42-cf8fad5580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dc25a-1b4a-4d60-8a42-cf8fad558035" xsi:nil="true"/>
    <lcf76f155ced4ddcb4097134ff3c332f xmlns="5af2cba4-2204-426c-a30f-5d692d9356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1E3DFC-B861-4D13-8499-2AAD0383B3D6}"/>
</file>

<file path=customXml/itemProps2.xml><?xml version="1.0" encoding="utf-8"?>
<ds:datastoreItem xmlns:ds="http://schemas.openxmlformats.org/officeDocument/2006/customXml" ds:itemID="{91478290-CB93-472A-B4A1-D1F681A75C0F}"/>
</file>

<file path=customXml/itemProps3.xml><?xml version="1.0" encoding="utf-8"?>
<ds:datastoreItem xmlns:ds="http://schemas.openxmlformats.org/officeDocument/2006/customXml" ds:itemID="{0818E954-9891-425F-A421-2AE539F824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January</vt:lpstr>
      <vt:lpstr>Sheet1</vt:lpstr>
    </vt:vector>
  </TitlesOfParts>
  <Company>O.E.C.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Cogenski</dc:creator>
  <cp:lastModifiedBy>Zimmerman, Lee</cp:lastModifiedBy>
  <cp:lastPrinted>2016-02-02T15:12:33Z</cp:lastPrinted>
  <dcterms:created xsi:type="dcterms:W3CDTF">1997-03-12T13:48:49Z</dcterms:created>
  <dcterms:modified xsi:type="dcterms:W3CDTF">2024-03-19T20:08:17Z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0x0101001A39F999308140429A47C7D924FBDF95</vt:lpwstr>
  </property>
</Properties>
</file>